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65" windowWidth="17835" windowHeight="109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<sst xmlns="http://schemas.openxmlformats.org/spreadsheetml/2006/main" count="35" uniqueCount="32">
  <si>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CAS COVASNA</t>
  </si>
  <si>
    <t>Criteriul</t>
  </si>
  <si>
    <t>Subcriteriul</t>
  </si>
  <si>
    <t>Indicatori / Punctaje</t>
  </si>
  <si>
    <t>Spitalul Judetean Sf.Gheorghe</t>
  </si>
  <si>
    <t>T.B.R.C.M. - DACIA</t>
  </si>
  <si>
    <t>S.C. TURISM COVASNA S.A.</t>
  </si>
  <si>
    <t>S.C. SIND TOUR S.R.L.</t>
  </si>
  <si>
    <t>S.C. Andimed S.R.L.</t>
  </si>
  <si>
    <t>S.C. SEMMEL MED S.R.L.</t>
  </si>
  <si>
    <t>SPITALUL DE CARDIOLOGIE COVASNA</t>
  </si>
  <si>
    <t xml:space="preserve">TOTAL PUNCTE REALIZATE </t>
  </si>
  <si>
    <t>VALOAREA UNUI PUNCT RECA/JUDET</t>
  </si>
  <si>
    <t xml:space="preserve">Evaluarea capacitatii resurselor tehnice </t>
  </si>
  <si>
    <t>Punctaj cf.eval.</t>
  </si>
  <si>
    <t>Evaluarea salii de kinetoterapie</t>
  </si>
  <si>
    <t>Punctaj</t>
  </si>
  <si>
    <t>Evaluarea bazinului de hidrokinetoterapie</t>
  </si>
  <si>
    <t>TOTAL PUNCTAJ OBTINUT</t>
  </si>
  <si>
    <t>SUMA OBTINUTA</t>
  </si>
  <si>
    <t>PUNCTAJ RESURSE UMANE</t>
  </si>
  <si>
    <t xml:space="preserve"> PUNCTAJ PROGRAM DE LUCRU</t>
  </si>
  <si>
    <t>SUMA DE CONTRACT REVENITA CONF. CRITERIILOR</t>
  </si>
  <si>
    <t>INTOCMIT,</t>
  </si>
  <si>
    <t>TATU DRAGOS</t>
  </si>
  <si>
    <t>SC HEFAISTOS COVASNA</t>
  </si>
  <si>
    <t>FEBRUARIE</t>
  </si>
  <si>
    <t>MARTIE</t>
  </si>
  <si>
    <t>COMLPEX BRADUL</t>
  </si>
  <si>
    <t>CRITERII
privind selecţia furnizorilor de servicii medicale de recuperare, medicină fizică şi
balneologie şi repartizarea sumelor pentru furnizarea de servicii medicale de recuperare,medicină fizică şi balneologie în ambulatoriu
 AN 2014</t>
  </si>
  <si>
    <t>Evaluarea capacitatii resurselor tehnice 40%</t>
  </si>
  <si>
    <t>Evaluarea resurselor umane 60%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</si>
</sst>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</numFmts>
  <fonts count="6"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9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E1">
      <selection activeCell="M7" sqref="M7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3" width="18.28125" style="0" customWidth="1"/>
    <col min="4" max="6" width="15.57421875" style="0" customWidth="1"/>
    <col min="7" max="7" width="15.8515625" style="0" customWidth="1"/>
    <col min="8" max="8" width="16.00390625" style="0" customWidth="1"/>
    <col min="9" max="9" width="18.00390625" style="0" customWidth="1"/>
    <col min="10" max="11" width="16.00390625" style="0" customWidth="1"/>
    <col min="12" max="12" width="15.00390625" style="0" customWidth="1"/>
    <col min="13" max="13" width="19.28125" style="0" customWidth="1"/>
    <col min="14" max="14" width="16.7109375" style="0" customWidth="1"/>
  </cols>
  <sheetData>
    <row r="1" spans="1:13" ht="12.75">
      <c r="A1" s="1" t="s">
        <v>0</v>
      </c>
      <c r="B1" s="1"/>
      <c r="M1" s="2"/>
    </row>
    <row r="2" ht="12.75">
      <c r="M2" s="2"/>
    </row>
    <row r="3" ht="12.75">
      <c r="M3" s="2"/>
    </row>
    <row r="6" spans="2:14" ht="84.75" customHeight="1">
      <c r="B6" s="44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9" spans="1:14" ht="13.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"/>
    </row>
    <row r="10" ht="13.5" thickBot="1"/>
    <row r="11" spans="1:14" ht="39" thickBot="1">
      <c r="A11" s="4" t="s">
        <v>1</v>
      </c>
      <c r="B11" s="4" t="s">
        <v>2</v>
      </c>
      <c r="C11" s="4" t="s">
        <v>3</v>
      </c>
      <c r="D11" s="5" t="s">
        <v>4</v>
      </c>
      <c r="E11" s="5" t="s">
        <v>25</v>
      </c>
      <c r="F11" s="5" t="s">
        <v>5</v>
      </c>
      <c r="G11" s="6" t="s">
        <v>6</v>
      </c>
      <c r="H11" s="5" t="s">
        <v>7</v>
      </c>
      <c r="I11" s="6" t="s">
        <v>8</v>
      </c>
      <c r="J11" s="5" t="s">
        <v>9</v>
      </c>
      <c r="K11" s="6" t="s">
        <v>10</v>
      </c>
      <c r="L11" s="7" t="s">
        <v>28</v>
      </c>
      <c r="M11" s="8" t="s">
        <v>11</v>
      </c>
      <c r="N11" s="9" t="s">
        <v>12</v>
      </c>
    </row>
    <row r="12" spans="1:14" ht="32.25" customHeight="1" thickBot="1">
      <c r="A12" s="46" t="s">
        <v>30</v>
      </c>
      <c r="B12" s="10" t="s">
        <v>13</v>
      </c>
      <c r="C12" s="11" t="s">
        <v>14</v>
      </c>
      <c r="D12" s="12">
        <v>95</v>
      </c>
      <c r="E12" s="12">
        <v>192.5</v>
      </c>
      <c r="F12" s="12">
        <v>270</v>
      </c>
      <c r="G12" s="13">
        <v>278.43</v>
      </c>
      <c r="H12" s="12">
        <v>260.33</v>
      </c>
      <c r="I12" s="13">
        <v>42</v>
      </c>
      <c r="J12" s="12">
        <v>76.74</v>
      </c>
      <c r="K12" s="13">
        <v>142.22</v>
      </c>
      <c r="L12" s="12">
        <v>198</v>
      </c>
      <c r="M12" s="14">
        <f aca="true" t="shared" si="0" ref="M12:M20">SUM(D12:L12)</f>
        <v>1555.22</v>
      </c>
      <c r="N12" s="49">
        <f>$N9*40%/M15</f>
        <v>0</v>
      </c>
    </row>
    <row r="13" spans="1:14" ht="33.75" customHeight="1" thickBot="1">
      <c r="A13" s="47"/>
      <c r="B13" s="15" t="s">
        <v>15</v>
      </c>
      <c r="C13" s="16" t="s">
        <v>16</v>
      </c>
      <c r="D13" s="17">
        <v>40</v>
      </c>
      <c r="E13" s="17">
        <v>40</v>
      </c>
      <c r="F13" s="17">
        <v>40</v>
      </c>
      <c r="G13" s="18">
        <v>40</v>
      </c>
      <c r="H13" s="17">
        <v>40</v>
      </c>
      <c r="I13" s="18">
        <v>30</v>
      </c>
      <c r="J13" s="17">
        <v>30</v>
      </c>
      <c r="K13" s="19">
        <v>0</v>
      </c>
      <c r="L13" s="17">
        <v>40</v>
      </c>
      <c r="M13" s="20">
        <f t="shared" si="0"/>
        <v>300</v>
      </c>
      <c r="N13" s="50"/>
    </row>
    <row r="14" spans="1:14" ht="39" customHeight="1" thickBot="1">
      <c r="A14" s="47"/>
      <c r="B14" s="15" t="s">
        <v>17</v>
      </c>
      <c r="C14" s="21" t="s">
        <v>16</v>
      </c>
      <c r="D14" s="22">
        <v>0</v>
      </c>
      <c r="E14" s="22">
        <v>0</v>
      </c>
      <c r="F14" s="22">
        <v>0</v>
      </c>
      <c r="G14" s="23">
        <v>0</v>
      </c>
      <c r="H14" s="22">
        <v>0</v>
      </c>
      <c r="I14" s="23">
        <v>0</v>
      </c>
      <c r="J14" s="22">
        <v>0</v>
      </c>
      <c r="K14" s="23">
        <v>0</v>
      </c>
      <c r="L14" s="22">
        <v>0</v>
      </c>
      <c r="M14" s="24">
        <f t="shared" si="0"/>
        <v>0</v>
      </c>
      <c r="N14" s="50"/>
    </row>
    <row r="15" spans="1:14" ht="27.75" customHeight="1" thickBot="1">
      <c r="A15" s="47"/>
      <c r="B15" s="52" t="s">
        <v>18</v>
      </c>
      <c r="C15" s="53"/>
      <c r="D15" s="25">
        <f>D12+D13+D14</f>
        <v>135</v>
      </c>
      <c r="E15" s="25">
        <f>E12+E13+E14</f>
        <v>232.5</v>
      </c>
      <c r="F15" s="25">
        <f>F12+F13+F14</f>
        <v>310</v>
      </c>
      <c r="G15" s="25">
        <f aca="true" t="shared" si="1" ref="G15:L15">G12+G13+G14</f>
        <v>318.43</v>
      </c>
      <c r="H15" s="25">
        <f t="shared" si="1"/>
        <v>300.33</v>
      </c>
      <c r="I15" s="25">
        <f t="shared" si="1"/>
        <v>72</v>
      </c>
      <c r="J15" s="25">
        <f t="shared" si="1"/>
        <v>106.74</v>
      </c>
      <c r="K15" s="25">
        <f t="shared" si="1"/>
        <v>142.22</v>
      </c>
      <c r="L15" s="25">
        <f t="shared" si="1"/>
        <v>238</v>
      </c>
      <c r="M15" s="26">
        <f t="shared" si="0"/>
        <v>1855.22</v>
      </c>
      <c r="N15" s="50"/>
    </row>
    <row r="16" spans="1:14" ht="30.75" customHeight="1" thickBot="1">
      <c r="A16" s="48"/>
      <c r="B16" s="54" t="s">
        <v>19</v>
      </c>
      <c r="C16" s="55"/>
      <c r="D16" s="27">
        <f>D15*$N12</f>
        <v>0</v>
      </c>
      <c r="E16" s="27">
        <f>E15*$N12</f>
        <v>0</v>
      </c>
      <c r="F16" s="27">
        <f aca="true" t="shared" si="2" ref="F16:L16">F15*$N12</f>
        <v>0</v>
      </c>
      <c r="G16" s="28">
        <f t="shared" si="2"/>
        <v>0</v>
      </c>
      <c r="H16" s="27">
        <f t="shared" si="2"/>
        <v>0</v>
      </c>
      <c r="I16" s="28">
        <f t="shared" si="2"/>
        <v>0</v>
      </c>
      <c r="J16" s="27">
        <f t="shared" si="2"/>
        <v>0</v>
      </c>
      <c r="K16" s="28">
        <f t="shared" si="2"/>
        <v>0</v>
      </c>
      <c r="L16" s="27">
        <f t="shared" si="2"/>
        <v>0</v>
      </c>
      <c r="M16" s="29">
        <f>SUM(D16:L16)</f>
        <v>0</v>
      </c>
      <c r="N16" s="51"/>
    </row>
    <row r="17" spans="1:14" ht="37.5" customHeight="1" thickBot="1">
      <c r="A17" s="56" t="s">
        <v>31</v>
      </c>
      <c r="B17" s="59" t="s">
        <v>20</v>
      </c>
      <c r="C17" s="60"/>
      <c r="D17" s="30">
        <v>100</v>
      </c>
      <c r="E17" s="30">
        <v>115</v>
      </c>
      <c r="F17" s="30">
        <v>117.14</v>
      </c>
      <c r="G17" s="31">
        <v>127.14</v>
      </c>
      <c r="H17" s="30">
        <v>177.14</v>
      </c>
      <c r="I17" s="31">
        <v>112.86</v>
      </c>
      <c r="J17" s="30">
        <v>101.43</v>
      </c>
      <c r="K17" s="31">
        <v>75</v>
      </c>
      <c r="L17" s="30">
        <v>107.14</v>
      </c>
      <c r="M17" s="32">
        <f>SUM(D17:L17)</f>
        <v>1032.8500000000001</v>
      </c>
      <c r="N17" s="49">
        <f>$N9*60%/M19</f>
        <v>0</v>
      </c>
    </row>
    <row r="18" spans="1:14" ht="37.5" customHeight="1" thickBot="1">
      <c r="A18" s="57"/>
      <c r="B18" s="59" t="s">
        <v>21</v>
      </c>
      <c r="C18" s="60"/>
      <c r="D18" s="30">
        <v>2</v>
      </c>
      <c r="E18" s="30">
        <v>2</v>
      </c>
      <c r="F18" s="30">
        <v>2</v>
      </c>
      <c r="G18" s="31">
        <v>2</v>
      </c>
      <c r="H18" s="30">
        <v>2</v>
      </c>
      <c r="I18" s="31">
        <v>2</v>
      </c>
      <c r="J18" s="30">
        <v>2</v>
      </c>
      <c r="K18" s="31">
        <v>2</v>
      </c>
      <c r="L18" s="30">
        <v>2</v>
      </c>
      <c r="M18" s="32">
        <f>SUM(D18:L18)</f>
        <v>18</v>
      </c>
      <c r="N18" s="50"/>
    </row>
    <row r="19" spans="1:14" ht="37.5" customHeight="1" thickBot="1">
      <c r="A19" s="57"/>
      <c r="B19" s="52" t="s">
        <v>18</v>
      </c>
      <c r="C19" s="53"/>
      <c r="D19" s="25">
        <f>D17+D18</f>
        <v>102</v>
      </c>
      <c r="E19" s="25">
        <f>E17+E18</f>
        <v>117</v>
      </c>
      <c r="F19" s="25">
        <f aca="true" t="shared" si="3" ref="F19:L19">F17+F18</f>
        <v>119.14</v>
      </c>
      <c r="G19" s="25">
        <f t="shared" si="3"/>
        <v>129.14</v>
      </c>
      <c r="H19" s="25">
        <f t="shared" si="3"/>
        <v>179.14</v>
      </c>
      <c r="I19" s="25">
        <f t="shared" si="3"/>
        <v>114.86</v>
      </c>
      <c r="J19" s="25">
        <f t="shared" si="3"/>
        <v>103.43</v>
      </c>
      <c r="K19" s="25">
        <f t="shared" si="3"/>
        <v>77</v>
      </c>
      <c r="L19" s="25">
        <f t="shared" si="3"/>
        <v>109.14</v>
      </c>
      <c r="M19" s="33">
        <f>SUM(D19:L19)</f>
        <v>1050.8500000000001</v>
      </c>
      <c r="N19" s="50"/>
    </row>
    <row r="20" spans="1:14" ht="27" customHeight="1" thickBot="1">
      <c r="A20" s="58"/>
      <c r="B20" s="61" t="s">
        <v>19</v>
      </c>
      <c r="C20" s="62"/>
      <c r="D20" s="34">
        <f>D19*$N17</f>
        <v>0</v>
      </c>
      <c r="E20" s="34">
        <f>E19*$N17</f>
        <v>0</v>
      </c>
      <c r="F20" s="34">
        <f aca="true" t="shared" si="4" ref="F20:L20">F19*$N17</f>
        <v>0</v>
      </c>
      <c r="G20" s="35">
        <f t="shared" si="4"/>
        <v>0</v>
      </c>
      <c r="H20" s="34">
        <f t="shared" si="4"/>
        <v>0</v>
      </c>
      <c r="I20" s="35">
        <f t="shared" si="4"/>
        <v>0</v>
      </c>
      <c r="J20" s="34">
        <f t="shared" si="4"/>
        <v>0</v>
      </c>
      <c r="K20" s="35">
        <f t="shared" si="4"/>
        <v>0</v>
      </c>
      <c r="L20" s="34">
        <f t="shared" si="4"/>
        <v>0</v>
      </c>
      <c r="M20" s="36">
        <f t="shared" si="0"/>
        <v>0</v>
      </c>
      <c r="N20" s="51"/>
    </row>
    <row r="21" spans="1:13" ht="12.75" customHeight="1">
      <c r="A21" s="63" t="s">
        <v>22</v>
      </c>
      <c r="B21" s="64"/>
      <c r="C21" s="64"/>
      <c r="D21" s="67">
        <f aca="true" t="shared" si="5" ref="D21:L21">D16+D20</f>
        <v>0</v>
      </c>
      <c r="E21" s="67">
        <f t="shared" si="5"/>
        <v>0</v>
      </c>
      <c r="F21" s="67">
        <f t="shared" si="5"/>
        <v>0</v>
      </c>
      <c r="G21" s="69">
        <f t="shared" si="5"/>
        <v>0</v>
      </c>
      <c r="H21" s="67">
        <f t="shared" si="5"/>
        <v>0</v>
      </c>
      <c r="I21" s="69">
        <f t="shared" si="5"/>
        <v>0</v>
      </c>
      <c r="J21" s="67">
        <f t="shared" si="5"/>
        <v>0</v>
      </c>
      <c r="K21" s="69">
        <f t="shared" si="5"/>
        <v>0</v>
      </c>
      <c r="L21" s="67">
        <f t="shared" si="5"/>
        <v>0</v>
      </c>
      <c r="M21" s="71">
        <f>SUM(D21:L22)</f>
        <v>0</v>
      </c>
    </row>
    <row r="22" spans="1:13" ht="13.5" thickBot="1">
      <c r="A22" s="65"/>
      <c r="B22" s="66"/>
      <c r="C22" s="66"/>
      <c r="D22" s="68"/>
      <c r="E22" s="68"/>
      <c r="F22" s="68"/>
      <c r="G22" s="70"/>
      <c r="H22" s="68"/>
      <c r="I22" s="70"/>
      <c r="J22" s="68"/>
      <c r="K22" s="70"/>
      <c r="L22" s="68"/>
      <c r="M22" s="72"/>
    </row>
    <row r="23" spans="3:14" ht="12.75" hidden="1">
      <c r="C23" s="40" t="s">
        <v>26</v>
      </c>
      <c r="D23" s="41">
        <f>D21/2</f>
        <v>0</v>
      </c>
      <c r="E23" s="41">
        <f aca="true" t="shared" si="6" ref="E23:L23">E21/2</f>
        <v>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41">
        <f t="shared" si="6"/>
        <v>0</v>
      </c>
      <c r="K23" s="41">
        <f t="shared" si="6"/>
        <v>0</v>
      </c>
      <c r="L23" s="41">
        <f t="shared" si="6"/>
        <v>0</v>
      </c>
      <c r="M23" s="1"/>
      <c r="N23" s="1"/>
    </row>
    <row r="24" spans="3:14" ht="12.75" hidden="1">
      <c r="C24" s="37" t="s">
        <v>27</v>
      </c>
      <c r="D24" s="38">
        <f>D21/2</f>
        <v>0</v>
      </c>
      <c r="E24" s="38">
        <f aca="true" t="shared" si="7" ref="E24:L24">E21/2</f>
        <v>0</v>
      </c>
      <c r="F24" s="38">
        <f t="shared" si="7"/>
        <v>0</v>
      </c>
      <c r="G24" s="38">
        <f t="shared" si="7"/>
        <v>0</v>
      </c>
      <c r="H24" s="38">
        <f t="shared" si="7"/>
        <v>0</v>
      </c>
      <c r="I24" s="38">
        <f t="shared" si="7"/>
        <v>0</v>
      </c>
      <c r="J24" s="38">
        <f t="shared" si="7"/>
        <v>0</v>
      </c>
      <c r="K24" s="38">
        <f t="shared" si="7"/>
        <v>0</v>
      </c>
      <c r="L24" s="38">
        <f t="shared" si="7"/>
        <v>0</v>
      </c>
      <c r="M24" s="73"/>
      <c r="N24" s="73"/>
    </row>
    <row r="25" ht="12.75" hidden="1">
      <c r="M25" t="s">
        <v>23</v>
      </c>
    </row>
    <row r="26" ht="12.75" hidden="1">
      <c r="M26" t="s">
        <v>24</v>
      </c>
    </row>
    <row r="27" spans="4:12" ht="12.75" hidden="1">
      <c r="D27" s="39">
        <v>12932.778241920572</v>
      </c>
      <c r="E27" s="39">
        <v>14517.951565434887</v>
      </c>
      <c r="F27" s="39">
        <v>14958.094457762094</v>
      </c>
      <c r="G27" s="39">
        <v>16478.723176624764</v>
      </c>
      <c r="H27" s="39">
        <v>20604.584495537507</v>
      </c>
      <c r="I27" s="39">
        <v>8010.254962986228</v>
      </c>
      <c r="J27" s="39">
        <v>10427.0422995243</v>
      </c>
      <c r="K27" s="39">
        <v>5750.768798950416</v>
      </c>
      <c r="L27" s="39">
        <v>0</v>
      </c>
    </row>
    <row r="28" spans="4:12" ht="12.75" hidden="1">
      <c r="D28" s="39">
        <v>12932.778241920572</v>
      </c>
      <c r="E28" s="39">
        <v>14517.951565434887</v>
      </c>
      <c r="F28" s="39">
        <v>14958.094457762094</v>
      </c>
      <c r="G28" s="39">
        <v>16478.723176624764</v>
      </c>
      <c r="H28" s="39">
        <v>20604.584495537507</v>
      </c>
      <c r="I28" s="39">
        <v>8010.254962986228</v>
      </c>
      <c r="J28" s="39">
        <v>10427.0422995243</v>
      </c>
      <c r="K28" s="39">
        <v>5750.768798950416</v>
      </c>
      <c r="L28" s="39">
        <v>0</v>
      </c>
    </row>
    <row r="29" spans="4:12" ht="12.75" hidden="1">
      <c r="D29" s="39">
        <f>D23-D27</f>
        <v>-12932.778241920572</v>
      </c>
      <c r="E29" s="39">
        <f aca="true" t="shared" si="8" ref="E29:L29">E23-E27</f>
        <v>-14517.951565434887</v>
      </c>
      <c r="F29" s="39">
        <f t="shared" si="8"/>
        <v>-14958.094457762094</v>
      </c>
      <c r="G29" s="39">
        <f t="shared" si="8"/>
        <v>-16478.723176624764</v>
      </c>
      <c r="H29" s="39">
        <f t="shared" si="8"/>
        <v>-20604.584495537507</v>
      </c>
      <c r="I29" s="39">
        <f t="shared" si="8"/>
        <v>-8010.254962986228</v>
      </c>
      <c r="J29" s="39">
        <f t="shared" si="8"/>
        <v>-10427.0422995243</v>
      </c>
      <c r="K29" s="39">
        <f t="shared" si="8"/>
        <v>-5750.768798950416</v>
      </c>
      <c r="L29" s="39">
        <f t="shared" si="8"/>
        <v>0</v>
      </c>
    </row>
    <row r="30" s="42" customFormat="1" ht="15"/>
    <row r="31" spans="4:12" ht="15">
      <c r="D31" s="42"/>
      <c r="E31" s="42"/>
      <c r="F31" s="42"/>
      <c r="G31" s="42"/>
      <c r="H31" s="42"/>
      <c r="I31" s="42"/>
      <c r="J31" s="42"/>
      <c r="K31" s="42"/>
      <c r="L31" s="42"/>
    </row>
    <row r="32" spans="4:12" ht="12.75">
      <c r="D32" s="39"/>
      <c r="E32" s="39"/>
      <c r="F32" s="39"/>
      <c r="G32" s="39"/>
      <c r="H32" s="39"/>
      <c r="I32" s="39"/>
      <c r="J32" s="39"/>
      <c r="K32" s="39"/>
      <c r="L32" s="39"/>
    </row>
    <row r="34" spans="4:12" ht="12.75">
      <c r="D34" s="43"/>
      <c r="E34" s="43"/>
      <c r="F34" s="43"/>
      <c r="G34" s="43"/>
      <c r="H34" s="43"/>
      <c r="I34" s="43"/>
      <c r="J34" s="43"/>
      <c r="K34" s="43"/>
      <c r="L34" s="43"/>
    </row>
  </sheetData>
  <mergeCells count="24">
    <mergeCell ref="L21:L22"/>
    <mergeCell ref="M21:M22"/>
    <mergeCell ref="M24:N24"/>
    <mergeCell ref="E21:E22"/>
    <mergeCell ref="H21:H22"/>
    <mergeCell ref="I21:I22"/>
    <mergeCell ref="J21:J22"/>
    <mergeCell ref="K21:K22"/>
    <mergeCell ref="A21:C22"/>
    <mergeCell ref="D21:D22"/>
    <mergeCell ref="F21:F22"/>
    <mergeCell ref="G21:G22"/>
    <mergeCell ref="A17:A20"/>
    <mergeCell ref="B17:C17"/>
    <mergeCell ref="N17:N20"/>
    <mergeCell ref="B18:C18"/>
    <mergeCell ref="B19:C19"/>
    <mergeCell ref="B20:C20"/>
    <mergeCell ref="B6:N6"/>
    <mergeCell ref="A9:M9"/>
    <mergeCell ref="A12:A16"/>
    <mergeCell ref="N12:N16"/>
    <mergeCell ref="B15:C15"/>
    <mergeCell ref="B16:C16"/>
  </mergeCells>
  <printOptions/>
  <pageMargins left="0.27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Dragos</cp:lastModifiedBy>
  <cp:lastPrinted>2014-07-09T13:04:01Z</cp:lastPrinted>
  <dcterms:created xsi:type="dcterms:W3CDTF">2014-01-29T09:01:59Z</dcterms:created>
  <dcterms:modified xsi:type="dcterms:W3CDTF">2014-07-16T07:45:08Z</dcterms:modified>
  <cp:category/>
  <cp:version/>
  <cp:contentType/>
  <cp:contentStatus/>
</cp:coreProperties>
</file>